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Ст. содер.и тек.рем.план 2024г.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<sst xmlns="http://schemas.openxmlformats.org/spreadsheetml/2006/main" xmlns:a="http://schemas.openxmlformats.org/drawingml/2006/main" xmlns:asvg="http://schemas.microsoft.com/office/drawing/2016/SVG/main" xmlns:c="http://schemas.openxmlformats.org/drawingml/2006/chart" xmlns:co="http://ncloudtech.com" xmlns:m="http://schemas.openxmlformats.org/officeDocument/2006/math" xmlns:mc="http://schemas.openxmlformats.org/markup-compatibility/2006" xmlns:o="urn:schemas-microsoft-com:office:office" xmlns:p="http://schemas.openxmlformats.org/presentationml/2006/main" xmlns:pic="http://schemas.openxmlformats.org/drawingml/2006/picture" xmlns:r="http://schemas.openxmlformats.org/officeDocument/2006/relationships" xmlns:s="http://schemas.openxmlformats.org/officeDocument/2006/sharedTypes" xmlns:sl="http://schemas.openxmlformats.org/schemaLibrary/2006/main" xmlns:v="urn:schemas-microsoft-com:vml" xmlns:w="http://schemas.openxmlformats.org/wordprocessingml/2006/main" xmlns:w14="http://schemas.microsoft.com/office/word/2010/wordml" xmlns:w15="http://schemas.microsoft.com/office/word/2012/wordml" xmlns:wp="http://schemas.openxmlformats.org/drawingml/2006/wordprocessingDrawing" xmlns:wpg="http://schemas.microsoft.com/office/word/2010/wordprocessingGroup" xmlns:wps="http://schemas.microsoft.com/office/word/2010/wordprocessingShape" xmlns:x14="http://schemas.microsoft.com/office/spreadsheetml/2009/9/main" xmlns:xdr="http://schemas.openxmlformats.org/drawingml/2006/spreadsheetDrawing" xmlns:xm="http://schemas.microsoft.com/office/excel/2006/main" mc:Ignorable="co w14 x14 w15">
  <si>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 xml:space="preserve">Статья содержание и текущий ремонт </t>
  </si>
  <si>
    <t>На   2023 г</t>
  </si>
  <si>
    <t>месяц</t>
  </si>
  <si>
    <t>Структура тарифа</t>
  </si>
  <si>
    <t>ПЛАН 2023 год</t>
  </si>
  <si>
    <t>Доход</t>
  </si>
  <si>
    <t>оплач.площадь м2</t>
  </si>
  <si>
    <t>стоимость 1 м2</t>
  </si>
  <si>
    <t>Итого содерж.и тек.ремонт помещения</t>
  </si>
  <si>
    <t>Расход</t>
  </si>
  <si>
    <t>Заработная плата</t>
  </si>
  <si>
    <t>Вознаграждение</t>
  </si>
  <si>
    <t>Налог на з/пл. (30,2%)</t>
  </si>
  <si>
    <t>Услуги банка</t>
  </si>
  <si>
    <t>Обслуживание котельной</t>
  </si>
  <si>
    <t>Оплата за передачу данных по Системе "Город"</t>
  </si>
  <si>
    <t>Услуги по тех.обслуживанию и аварийному обеспечению внутридомовых газовых сетей</t>
  </si>
  <si>
    <t>Передача отчетов СБИС++</t>
  </si>
  <si>
    <t>Регистрация по месту жительства</t>
  </si>
  <si>
    <t>Проверюпожар-о крана на водоотдачу и дез.подъездов,пов. Вент.каналов</t>
  </si>
  <si>
    <t>Хоз. расходы</t>
  </si>
  <si>
    <t>Вывоз снега</t>
  </si>
  <si>
    <t>Текущий ремонт</t>
  </si>
  <si>
    <t>Зап.части для ремонт котельной, поверка манометра</t>
  </si>
  <si>
    <t>Спец.одежда</t>
  </si>
  <si>
    <t>Канц. товары</t>
  </si>
  <si>
    <t>Юридические услуги</t>
  </si>
  <si>
    <t>Страхование ОПО (произв.объектов-лифт)</t>
  </si>
  <si>
    <t>Осведетельствование лифта</t>
  </si>
  <si>
    <t>Расход эл.энергии в кательной собственные нужды</t>
  </si>
  <si>
    <t>Комплексное обсл-ие лифта</t>
  </si>
  <si>
    <t>Телефон интернет "УФАНЕТ</t>
  </si>
  <si>
    <t>Промывка спецмашинами канализационных трубопроводов</t>
  </si>
  <si>
    <t>Непредвиденные расходы</t>
  </si>
  <si>
    <t>ИТОГО:</t>
  </si>
  <si>
    <t>На   2024 г</t>
  </si>
  <si>
    <t>Проверка пожарного крана на водоотдачу, дезинфекция подъездов, дератизация, проверка вент.каналов</t>
  </si>
  <si>
    <t>Уборка и вывоз снега</t>
  </si>
  <si>
    <t>Зап.части для ремонта котельной, поверка манометров</t>
  </si>
  <si>
    <t>Спец.одежда для персонала</t>
  </si>
  <si>
    <t>Страхование ОПО (произв.объектов-лифты)</t>
  </si>
  <si>
    <t>Освидетельствование и испытания лифтов</t>
  </si>
  <si>
    <t>Расход эл.энергии в котельной (собственные нужды)</t>
  </si>
  <si>
    <t>Комплексное обслуживание лифтов</t>
  </si>
  <si>
    <t>Телефон, интернет "УФАНЕТ</t>
  </si>
  <si>
    <t>Видеонаблюдение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</si>
</sst>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" formatCode="#,##0.00" numFmtId="1001"/>
    <numFmt co:extendedFormatCode="0.00" formatCode="0.00" numFmtId="1002"/>
    <numFmt co:extendedFormatCode="#,##0" formatCode="#,##0" numFmtId="1003"/>
  </numFmts>
  <fonts count="10">
    <font>
      <name val="Calibri"/>
      <sz val="11"/>
    </font>
    <font>
      <name val="Arial"/>
      <sz val="10"/>
    </font>
    <font>
      <name val="Times New Roman"/>
      <b val="true"/>
      <sz val="14"/>
    </font>
    <font>
      <name val="Times New Roman"/>
      <b val="true"/>
      <sz val="12"/>
    </font>
    <font>
      <name val="Arial"/>
      <sz val="12"/>
    </font>
    <font>
      <name val="Arial"/>
      <b val="true"/>
      <sz val="10"/>
    </font>
    <font>
      <name val="Times New Roman"/>
      <sz val="12"/>
    </font>
    <font>
      <name val="Times New Roman"/>
      <color rgb="FF0000" tint="0"/>
      <sz val="12"/>
    </font>
    <font>
      <name val="Times New Roman"/>
      <color rgb="FF0000" tint="0"/>
      <sz val="11"/>
    </font>
    <font>
      <name val="Times New Roman"/>
      <b val="true"/>
      <color rgb="FF0000" tint="0"/>
      <sz val="12"/>
    </font>
  </fonts>
  <fills count="4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0" tint="0"/>
      </patternFill>
    </fill>
  </fills>
  <borders count="50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A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A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A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  <border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A" tint="0"/>
      </right>
      <top style="none">
        <color rgb="000000" tint="0"/>
      </top>
      <bottom style="none">
        <color rgb="000000" tint="0"/>
      </bottom>
    </border>
    <border>
      <right style="medium">
        <color rgb="00000A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none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106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2" fillId="0" fontId="3" numFmtId="1000" quotePrefix="false">
      <alignment horizontal="center"/>
    </xf>
    <xf applyBorder="true" applyFont="true" applyNumberFormat="true" borderId="3" fillId="0" fontId="1" numFmtId="1000" quotePrefix="false"/>
    <xf applyBorder="true" applyFont="true" applyNumberFormat="true" borderId="4" fillId="0" fontId="1" numFmtId="1000" quotePrefix="false"/>
    <xf applyBorder="true" applyFont="true" applyNumberFormat="true" borderId="5" fillId="0" fontId="1" numFmtId="1000" quotePrefix="false"/>
    <xf applyBorder="true" applyFont="true" applyNumberFormat="true" borderId="6" fillId="0" fontId="1" numFmtId="1000" quotePrefix="false"/>
    <xf applyAlignment="true" applyBorder="true" applyFont="true" applyNumberFormat="true" borderId="7" fillId="0" fontId="4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 wrapText="true"/>
    </xf>
    <xf applyAlignment="true" applyBorder="true" applyFont="true" applyNumberFormat="true" borderId="9" fillId="0" fontId="1" numFmtId="1000" quotePrefix="false">
      <alignment horizontal="center" wrapText="true"/>
    </xf>
    <xf applyAlignment="true" applyBorder="true" applyFont="true" applyNumberFormat="true" borderId="8" fillId="0" fontId="5" numFmtId="1000" quotePrefix="false">
      <alignment horizontal="center" wrapText="true"/>
    </xf>
    <xf applyAlignment="true" applyBorder="true" applyFill="true" applyFont="true" applyNumberFormat="true" borderId="10" fillId="2" fontId="6" numFmtId="1000" quotePrefix="false">
      <alignment horizontal="left" wrapText="true"/>
    </xf>
    <xf applyAlignment="true" applyBorder="true" applyFill="true" applyFont="true" applyNumberFormat="true" borderId="11" fillId="2" fontId="6" numFmtId="1000" quotePrefix="false">
      <alignment horizontal="left" wrapText="true"/>
    </xf>
    <xf applyAlignment="true" applyBorder="true" applyFill="true" applyFont="true" applyNumberFormat="true" borderId="12" fillId="2" fontId="6" numFmtId="1000" quotePrefix="false">
      <alignment horizontal="left" wrapText="true"/>
    </xf>
    <xf applyAlignment="true" applyBorder="true" applyFill="true" applyFont="true" applyNumberFormat="true" borderId="13" fillId="2" fontId="6" numFmtId="1000" quotePrefix="false">
      <alignment horizontal="left" wrapText="true"/>
    </xf>
    <xf applyAlignment="true" applyFill="true" applyFont="true" applyNumberFormat="true" borderId="0" fillId="2" fontId="6" numFmtId="1000" quotePrefix="false">
      <alignment horizontal="left" wrapText="true"/>
    </xf>
    <xf applyAlignment="true" applyBorder="true" applyFill="true" applyFont="true" applyNumberFormat="true" borderId="14" fillId="2" fontId="6" numFmtId="1000" quotePrefix="false">
      <alignment horizontal="left" wrapText="true"/>
    </xf>
    <xf applyAlignment="true" applyBorder="true" applyFill="true" applyFont="true" applyNumberFormat="true" borderId="15" fillId="2" fontId="6" numFmtId="1000" quotePrefix="false">
      <alignment horizontal="left" wrapText="true"/>
    </xf>
    <xf applyBorder="true" applyFont="true" applyNumberFormat="true" borderId="16" fillId="0" fontId="1" numFmtId="1000" quotePrefix="false"/>
    <xf applyAlignment="true" applyBorder="true" applyFill="true" applyFont="true" applyNumberFormat="true" borderId="17" fillId="2" fontId="6" numFmtId="1000" quotePrefix="false">
      <alignment horizontal="right" wrapText="true"/>
    </xf>
    <xf applyAlignment="true" applyBorder="true" applyFill="true" applyFont="true" applyNumberFormat="true" borderId="18" fillId="2" fontId="6" numFmtId="1000" quotePrefix="false">
      <alignment horizontal="left" wrapText="true"/>
    </xf>
    <xf applyAlignment="true" applyBorder="true" applyFill="true" applyFont="true" applyNumberFormat="true" borderId="19" fillId="2" fontId="6" numFmtId="1000" quotePrefix="false">
      <alignment horizontal="left" wrapText="true"/>
    </xf>
    <xf applyAlignment="true" applyBorder="true" applyFill="true" applyFont="true" applyNumberFormat="true" borderId="20" fillId="2" fontId="6" numFmtId="1000" quotePrefix="false">
      <alignment horizontal="left" wrapText="true"/>
    </xf>
    <xf applyAlignment="true" applyBorder="true" applyFill="true" applyFont="true" applyNumberFormat="true" borderId="21" fillId="2" fontId="6" numFmtId="1001" quotePrefix="false">
      <alignment horizontal="right" wrapText="true"/>
    </xf>
    <xf applyBorder="true" applyFont="true" applyNumberFormat="true" borderId="22" fillId="0" fontId="1" numFmtId="1000" quotePrefix="false"/>
    <xf applyAlignment="true" applyBorder="true" applyFill="true" applyFont="true" applyNumberFormat="true" borderId="23" fillId="2" fontId="6" numFmtId="1000" quotePrefix="false">
      <alignment horizontal="right" wrapText="true"/>
    </xf>
    <xf applyAlignment="true" applyBorder="true" applyFill="true" applyFont="true" applyNumberFormat="true" borderId="24" fillId="2" fontId="6" numFmtId="1000" quotePrefix="false">
      <alignment horizontal="left" wrapText="true"/>
    </xf>
    <xf applyAlignment="true" applyBorder="true" applyFill="true" applyFont="true" applyNumberFormat="true" borderId="25" fillId="2" fontId="6" numFmtId="1000" quotePrefix="false">
      <alignment horizontal="left" wrapText="true"/>
    </xf>
    <xf applyAlignment="true" applyBorder="true" applyFill="true" applyFont="true" applyNumberFormat="true" borderId="26" fillId="2" fontId="6" numFmtId="1000" quotePrefix="false">
      <alignment horizontal="left" wrapText="true"/>
    </xf>
    <xf applyAlignment="true" applyBorder="true" applyFill="true" applyFont="true" applyNumberFormat="true" borderId="27" fillId="2" fontId="6" numFmtId="1002" quotePrefix="false">
      <alignment horizontal="right" wrapText="true"/>
    </xf>
    <xf applyAlignment="true" applyBorder="true" applyFill="true" applyFont="true" applyNumberFormat="true" borderId="24" fillId="2" fontId="6" numFmtId="1000" quotePrefix="false">
      <alignment horizontal="right" wrapText="true"/>
    </xf>
    <xf applyAlignment="true" applyBorder="true" applyFill="true" applyFont="true" applyNumberFormat="true" borderId="26" fillId="2" fontId="6" numFmtId="1000" quotePrefix="false">
      <alignment horizontal="right" wrapText="true"/>
    </xf>
    <xf applyBorder="true" applyFont="true" applyNumberFormat="true" borderId="28" fillId="0" fontId="1" numFmtId="1000" quotePrefix="false"/>
    <xf applyAlignment="true" applyBorder="true" applyFill="true" applyFont="true" applyNumberFormat="true" borderId="3" fillId="2" fontId="6" numFmtId="1000" quotePrefix="false">
      <alignment horizontal="left" wrapText="true"/>
    </xf>
    <xf applyAlignment="true" applyBorder="true" applyFill="true" applyFont="true" applyNumberFormat="true" borderId="8" fillId="2" fontId="6" numFmtId="1000" quotePrefix="false">
      <alignment horizontal="left" wrapText="true"/>
    </xf>
    <xf applyAlignment="true" applyBorder="true" applyFill="true" applyFont="true" applyNumberFormat="true" borderId="5" fillId="2" fontId="6" numFmtId="1000" quotePrefix="false">
      <alignment horizontal="left" wrapText="true"/>
    </xf>
    <xf applyAlignment="true" applyBorder="true" applyFill="true" applyFont="true" applyNumberFormat="true" borderId="9" fillId="2" fontId="6" numFmtId="1000" quotePrefix="false">
      <alignment horizontal="left" wrapText="true"/>
    </xf>
    <xf applyAlignment="true" applyBorder="true" applyFill="true" applyFont="true" applyNumberFormat="true" borderId="8" fillId="2" fontId="6" numFmtId="1003" quotePrefix="false">
      <alignment horizontal="right" wrapText="true"/>
    </xf>
    <xf applyAlignment="true" applyBorder="true" applyFill="true" applyFont="true" applyNumberFormat="true" borderId="8" fillId="2" fontId="6" numFmtId="1001" quotePrefix="false">
      <alignment horizontal="right" wrapText="true"/>
    </xf>
    <xf applyAlignment="true" applyBorder="true" applyFill="true" applyFont="true" applyNumberFormat="true" borderId="9" fillId="2" fontId="6" numFmtId="1001" quotePrefix="false">
      <alignment horizontal="right" wrapText="true"/>
    </xf>
    <xf applyAlignment="true" applyBorder="true" applyFill="true" applyFont="true" applyNumberFormat="true" borderId="29" fillId="2" fontId="6" numFmtId="1000" quotePrefix="false">
      <alignment horizontal="left" wrapText="true"/>
    </xf>
    <xf applyAlignment="true" applyBorder="true" applyFill="true" applyFont="true" applyNumberFormat="true" borderId="30" fillId="2" fontId="6" numFmtId="1000" quotePrefix="false">
      <alignment horizontal="left" wrapText="true"/>
    </xf>
    <xf applyAlignment="true" applyBorder="true" applyFill="true" applyFont="true" applyNumberFormat="true" borderId="31" fillId="2" fontId="6" numFmtId="1000" quotePrefix="false">
      <alignment horizontal="left" wrapText="true"/>
    </xf>
    <xf applyAlignment="true" applyBorder="true" applyFill="true" applyFont="true" applyNumberFormat="true" borderId="32" fillId="2" fontId="6" numFmtId="1000" quotePrefix="false">
      <alignment horizontal="left" wrapText="true"/>
    </xf>
    <xf applyAlignment="true" applyBorder="true" applyFill="true" applyFont="true" applyNumberFormat="true" borderId="33" fillId="2" fontId="6" numFmtId="1001" quotePrefix="false">
      <alignment horizontal="right" wrapText="true"/>
    </xf>
    <xf applyAlignment="true" applyBorder="true" applyFill="true" applyFont="true" applyNumberFormat="true" borderId="34" fillId="2" fontId="6" numFmtId="1000" quotePrefix="false">
      <alignment horizontal="right" wrapText="true"/>
    </xf>
    <xf applyAlignment="true" applyBorder="true" applyFill="true" applyFont="true" applyNumberFormat="true" borderId="35" fillId="2" fontId="6" numFmtId="1001" quotePrefix="false">
      <alignment horizontal="right" wrapText="true"/>
    </xf>
    <xf applyAlignment="true" applyBorder="true" applyFill="true" applyFont="true" applyNumberFormat="true" borderId="22" fillId="2" fontId="6" numFmtId="1002" quotePrefix="false">
      <alignment horizontal="right" wrapText="true"/>
    </xf>
    <xf applyAlignment="true" applyBorder="true" applyFill="true" applyFont="true" applyNumberFormat="true" borderId="36" fillId="2" fontId="6" numFmtId="1002" quotePrefix="false">
      <alignment horizontal="right" wrapText="true"/>
    </xf>
    <xf applyAlignment="true" applyBorder="true" applyFill="true" applyFont="true" applyNumberFormat="true" borderId="34" fillId="2" fontId="7" numFmtId="1000" quotePrefix="false">
      <alignment horizontal="right" wrapText="true"/>
    </xf>
    <xf applyAlignment="true" applyBorder="true" applyFill="true" applyFont="true" applyNumberFormat="true" borderId="18" fillId="2" fontId="7" numFmtId="1000" quotePrefix="false">
      <alignment horizontal="left" wrapText="true"/>
    </xf>
    <xf applyAlignment="true" applyBorder="true" applyFill="true" applyFont="true" applyNumberFormat="true" borderId="19" fillId="2" fontId="7" numFmtId="1000" quotePrefix="false">
      <alignment horizontal="left" wrapText="true"/>
    </xf>
    <xf applyAlignment="true" applyBorder="true" applyFill="true" applyFont="true" applyNumberFormat="true" borderId="20" fillId="2" fontId="7" numFmtId="1000" quotePrefix="false">
      <alignment horizontal="left" wrapText="true"/>
    </xf>
    <xf applyAlignment="true" applyBorder="true" applyFill="true" applyFont="true" applyNumberFormat="true" borderId="18" fillId="2" fontId="7" numFmtId="1000" quotePrefix="false">
      <alignment wrapText="true"/>
    </xf>
    <xf applyAlignment="true" applyBorder="true" applyFill="true" applyFont="true" applyNumberFormat="true" borderId="19" fillId="2" fontId="7" numFmtId="1000" quotePrefix="false">
      <alignment wrapText="true"/>
    </xf>
    <xf applyAlignment="true" applyBorder="true" applyFill="true" applyFont="true" applyNumberFormat="true" borderId="20" fillId="2" fontId="7" numFmtId="1000" quotePrefix="false">
      <alignment wrapText="true"/>
    </xf>
    <xf applyAlignment="true" applyBorder="true" applyFill="true" applyFont="true" applyNumberFormat="true" borderId="18" fillId="2" fontId="8" numFmtId="1002" quotePrefix="false">
      <alignment horizontal="left"/>
    </xf>
    <xf applyAlignment="true" applyBorder="true" applyFill="true" applyFont="true" applyNumberFormat="true" borderId="19" fillId="2" fontId="8" numFmtId="1002" quotePrefix="false">
      <alignment horizontal="left"/>
    </xf>
    <xf applyAlignment="true" applyBorder="true" applyFill="true" applyFont="true" applyNumberFormat="true" borderId="20" fillId="2" fontId="8" numFmtId="1002" quotePrefix="false">
      <alignment horizontal="left"/>
    </xf>
    <xf applyAlignment="true" applyBorder="true" applyFill="true" applyFont="true" applyNumberFormat="true" borderId="18" fillId="3" fontId="7" numFmtId="1000" quotePrefix="false">
      <alignment horizontal="left" wrapText="true"/>
    </xf>
    <xf applyAlignment="true" applyBorder="true" applyFill="true" applyFont="true" applyNumberFormat="true" borderId="19" fillId="3" fontId="7" numFmtId="1000" quotePrefix="false">
      <alignment horizontal="left" wrapText="true"/>
    </xf>
    <xf applyAlignment="true" applyBorder="true" applyFill="true" applyFont="true" applyNumberFormat="true" borderId="20" fillId="3" fontId="7" numFmtId="1000" quotePrefix="false">
      <alignment horizontal="left" wrapText="true"/>
    </xf>
    <xf applyAlignment="true" applyBorder="true" applyFill="true" applyFont="true" applyNumberFormat="true" borderId="33" fillId="3" fontId="6" numFmtId="1001" quotePrefix="false">
      <alignment horizontal="right" wrapText="true"/>
    </xf>
    <xf applyAlignment="true" applyBorder="true" applyFill="true" applyFont="true" applyNumberFormat="true" borderId="37" fillId="2" fontId="6" numFmtId="1001" quotePrefix="false">
      <alignment horizontal="right" wrapText="true"/>
    </xf>
    <xf applyAlignment="true" applyBorder="true" applyFill="true" applyFont="true" applyNumberFormat="true" borderId="18" fillId="2" fontId="8" numFmtId="1002" quotePrefix="false">
      <alignment horizontal="left" wrapText="true"/>
    </xf>
    <xf applyAlignment="true" applyBorder="true" applyFill="true" applyFont="true" applyNumberFormat="true" borderId="19" fillId="2" fontId="8" numFmtId="1002" quotePrefix="false">
      <alignment horizontal="left" wrapText="true"/>
    </xf>
    <xf applyAlignment="true" applyBorder="true" applyFill="true" applyFont="true" applyNumberFormat="true" borderId="20" fillId="2" fontId="8" numFmtId="1002" quotePrefix="false">
      <alignment horizontal="left" wrapText="true"/>
    </xf>
    <xf applyAlignment="true" applyBorder="true" applyFill="true" applyFont="true" applyNumberFormat="true" borderId="18" fillId="2" fontId="8" numFmtId="1000" quotePrefix="false">
      <alignment horizontal="left" wrapText="true"/>
    </xf>
    <xf applyAlignment="true" applyBorder="true" applyFill="true" applyFont="true" applyNumberFormat="true" borderId="19" fillId="2" fontId="8" numFmtId="1000" quotePrefix="false">
      <alignment horizontal="left" wrapText="true"/>
    </xf>
    <xf applyAlignment="true" applyBorder="true" applyFill="true" applyFont="true" applyNumberFormat="true" borderId="20" fillId="2" fontId="8" numFmtId="1000" quotePrefix="false">
      <alignment horizontal="left" wrapText="true"/>
    </xf>
    <xf applyAlignment="true" applyBorder="true" applyFill="true" applyFont="true" applyNumberFormat="true" borderId="34" fillId="2" fontId="7" numFmtId="1000" quotePrefix="false">
      <alignment horizontal="left" wrapText="true"/>
    </xf>
    <xf applyAlignment="true" applyBorder="true" applyFill="true" applyFont="true" applyNumberFormat="true" borderId="35" fillId="2" fontId="6" numFmtId="1003" quotePrefix="false">
      <alignment horizontal="right" wrapText="true"/>
    </xf>
    <xf applyAlignment="true" applyBorder="true" applyFill="true" applyFont="true" applyNumberFormat="true" borderId="22" fillId="2" fontId="9" numFmtId="1002" quotePrefix="false">
      <alignment horizontal="right" wrapText="true"/>
    </xf>
    <xf applyAlignment="true" applyBorder="true" applyFill="true" applyFont="true" applyNumberFormat="true" borderId="36" fillId="2" fontId="9" numFmtId="1002" quotePrefix="false">
      <alignment horizontal="right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Border="true" applyFont="true" applyNumberFormat="true" borderId="38" fillId="0" fontId="1" numFmtId="1000" quotePrefix="false"/>
    <xf applyAlignment="true" applyBorder="true" applyFill="true" applyFont="true" applyNumberFormat="true" borderId="39" fillId="2" fontId="6" numFmtId="1000" quotePrefix="false">
      <alignment horizontal="left" wrapText="true"/>
    </xf>
    <xf applyAlignment="true" applyFill="true" applyFont="true" applyNumberFormat="true" borderId="0" fillId="2" fontId="6" numFmtId="1000" quotePrefix="false">
      <alignment horizontal="left" wrapText="true"/>
    </xf>
    <xf applyAlignment="true" applyBorder="true" applyFill="true" applyFont="true" applyNumberFormat="true" borderId="40" fillId="2" fontId="6" numFmtId="1000" quotePrefix="false">
      <alignment horizontal="left" wrapText="true"/>
    </xf>
    <xf applyAlignment="true" applyBorder="true" applyFill="true" applyFont="true" applyNumberFormat="true" borderId="41" fillId="2" fontId="6" numFmtId="1000" quotePrefix="false">
      <alignment horizontal="left" wrapText="true"/>
    </xf>
    <xf applyAlignment="true" applyBorder="true" applyFill="true" applyFont="true" applyNumberFormat="true" borderId="42" fillId="2" fontId="6" numFmtId="1000" quotePrefix="false">
      <alignment horizontal="left" wrapText="true"/>
    </xf>
    <xf applyAlignment="true" applyBorder="true" applyFill="true" applyFont="true" applyNumberFormat="true" borderId="21" fillId="3" fontId="6" numFmtId="1001" quotePrefix="false">
      <alignment horizontal="right" wrapText="true"/>
    </xf>
    <xf applyAlignment="true" applyBorder="true" applyFill="true" applyFont="true" applyNumberFormat="true" borderId="43" fillId="2" fontId="6" numFmtId="1000" quotePrefix="false">
      <alignment horizontal="left" wrapText="true"/>
    </xf>
    <xf applyAlignment="true" applyBorder="true" applyFill="true" applyFont="true" applyNumberFormat="true" borderId="44" fillId="2" fontId="6" numFmtId="1000" quotePrefix="false">
      <alignment horizontal="left" wrapText="true"/>
    </xf>
    <xf applyAlignment="true" applyBorder="true" applyFill="true" applyFont="true" applyNumberFormat="true" borderId="45" fillId="2" fontId="6" numFmtId="1000" quotePrefix="false">
      <alignment horizontal="left" wrapText="true"/>
    </xf>
    <xf applyAlignment="true" applyBorder="true" applyFill="true" applyFont="true" applyNumberFormat="true" borderId="27" fillId="3" fontId="6" numFmtId="1002" quotePrefix="false">
      <alignment horizontal="right" wrapText="true"/>
    </xf>
    <xf applyAlignment="true" applyBorder="true" applyFill="true" applyFont="true" applyNumberFormat="true" borderId="38" fillId="2" fontId="6" numFmtId="1000" quotePrefix="false">
      <alignment horizontal="left" wrapText="true"/>
    </xf>
    <xf applyAlignment="true" applyBorder="true" applyFill="true" applyFont="true" applyNumberFormat="true" borderId="8" fillId="3" fontId="6" numFmtId="1003" quotePrefix="false">
      <alignment horizontal="right" wrapText="true"/>
    </xf>
    <xf applyAlignment="true" applyBorder="true" applyFill="true" applyFont="true" applyNumberFormat="true" borderId="35" fillId="3" fontId="6" numFmtId="1001" quotePrefix="false">
      <alignment horizontal="right" wrapText="true"/>
    </xf>
    <xf applyAlignment="true" applyBorder="true" applyFill="true" applyFont="true" applyNumberFormat="true" borderId="22" fillId="3" fontId="6" numFmtId="1002" quotePrefix="false">
      <alignment horizontal="right" wrapText="true"/>
    </xf>
    <xf applyAlignment="true" applyBorder="true" applyFill="true" applyFont="true" applyNumberFormat="true" borderId="36" fillId="3" fontId="6" numFmtId="1002" quotePrefix="false">
      <alignment horizontal="right" wrapText="true"/>
    </xf>
    <xf applyAlignment="true" applyBorder="true" applyFill="true" applyFont="true" applyNumberFormat="true" borderId="8" fillId="3" fontId="6" numFmtId="1001" quotePrefix="false">
      <alignment horizontal="right" wrapText="true"/>
    </xf>
    <xf applyAlignment="true" applyBorder="true" applyFill="true" applyFont="true" applyNumberFormat="true" borderId="37" fillId="3" fontId="6" numFmtId="1001" quotePrefix="false">
      <alignment horizontal="right" wrapText="true"/>
    </xf>
    <xf applyAlignment="true" applyBorder="true" applyFill="true" applyFont="true" applyNumberFormat="true" borderId="46" fillId="3" fontId="6" numFmtId="1002" quotePrefix="false">
      <alignment horizontal="right" wrapText="true"/>
    </xf>
    <xf applyAlignment="true" applyBorder="true" applyFill="true" applyFont="true" applyNumberFormat="true" borderId="47" fillId="3" fontId="6" numFmtId="1002" quotePrefix="false">
      <alignment horizontal="right" wrapText="true"/>
    </xf>
    <xf applyAlignment="true" applyBorder="true" applyFill="true" applyFont="true" applyNumberFormat="true" borderId="35" fillId="3" fontId="6" numFmtId="1002" quotePrefix="false">
      <alignment horizontal="right" wrapText="true"/>
    </xf>
    <xf applyAlignment="true" applyBorder="true" applyFill="true" applyFont="true" applyNumberFormat="true" borderId="20" fillId="3" fontId="6" numFmtId="1002" quotePrefix="false">
      <alignment horizontal="right" wrapText="true"/>
    </xf>
    <xf applyAlignment="true" applyBorder="true" applyFill="true" applyFont="true" applyNumberFormat="true" borderId="48" fillId="2" fontId="7" numFmtId="1000" quotePrefix="false">
      <alignment horizontal="right" wrapText="true"/>
    </xf>
    <xf applyAlignment="true" applyBorder="true" applyFill="true" applyFont="true" applyNumberFormat="true" borderId="33" fillId="2" fontId="6" numFmtId="1003" quotePrefix="false">
      <alignment horizontal="right" wrapText="true"/>
    </xf>
    <xf applyFont="true" applyNumberFormat="true" borderId="0" fillId="0" fontId="1" numFmtId="1001" quotePrefix="false"/>
    <xf applyFont="true" applyNumberFormat="true" borderId="0" fillId="0" fontId="1" numFmtId="1002" quotePrefix="false"/>
    <xf applyFont="true" applyNumberFormat="true" borderId="0" fillId="0" fontId="1" numFmtId="1000" quotePrefix="false"/>
    <xf applyBorder="true" applyFont="true" applyNumberFormat="true" borderId="49" fillId="0" fontId="1" numFmtId="1000" quotePrefix="false"/>
    <xf applyAlignment="true" applyFill="true" applyFont="true" applyNumberFormat="true" borderId="0" fillId="3" fontId="6" numFmtId="1003" quotePrefix="false">
      <alignment horizontal="righ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H79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4.50981950475924"/>
    <col customWidth="true" max="4" min="4" outlineLevel="0" width="14.2341175370013"/>
    <col customWidth="true" max="5" min="5" outlineLevel="0" width="11.1336174310187"/>
    <col customWidth="true" max="6" min="6" outlineLevel="0" width="3.24143279019147"/>
    <col customWidth="true" max="7" min="7" outlineLevel="0" width="8.59684332521843"/>
    <col customWidth="true" max="8" min="8" outlineLevel="0" width="13.5294591909424"/>
  </cols>
  <sheetData>
    <row customHeight="true" hidden="true" ht="18.75" outlineLevel="0" r="3">
      <c r="A3" s="1" t="s">
        <v>0</v>
      </c>
      <c r="B3" s="1" t="s"/>
      <c r="C3" s="1" t="s"/>
      <c r="D3" s="1" t="s"/>
      <c r="E3" s="1" t="s"/>
      <c r="F3" s="1" t="s"/>
      <c r="G3" s="1" t="s"/>
      <c r="H3" s="1" t="s"/>
    </row>
    <row customHeight="true" hidden="true" ht="16.5" outlineLevel="0" r="4">
      <c r="C4" s="2" t="s">
        <v>1</v>
      </c>
      <c r="D4" s="3" t="s"/>
    </row>
    <row customHeight="true" hidden="true" ht="29.25" outlineLevel="0" r="5">
      <c r="A5" s="4" t="n"/>
      <c r="B5" s="5" t="n"/>
      <c r="C5" s="6" t="s"/>
      <c r="D5" s="7" t="s"/>
      <c r="E5" s="8" t="s">
        <v>2</v>
      </c>
      <c r="F5" s="9" t="s">
        <v>3</v>
      </c>
      <c r="G5" s="10" t="s"/>
      <c r="H5" s="11" t="s">
        <v>4</v>
      </c>
    </row>
    <row customHeight="true" hidden="true" ht="16.1499996185303" outlineLevel="0" r="6">
      <c r="A6" s="12" t="n"/>
      <c r="B6" s="13" t="s">
        <v>5</v>
      </c>
      <c r="C6" s="14" t="s"/>
      <c r="D6" s="15" t="s"/>
      <c r="E6" s="16" t="n"/>
      <c r="F6" s="17" t="n"/>
      <c r="G6" s="18" t="s"/>
      <c r="H6" s="19" t="n"/>
    </row>
    <row customHeight="true" hidden="true" ht="16.5" outlineLevel="0" r="7">
      <c r="A7" s="20" t="n">
        <v>1</v>
      </c>
      <c r="B7" s="21" t="s">
        <v>6</v>
      </c>
      <c r="C7" s="22" t="s"/>
      <c r="D7" s="23" t="s"/>
      <c r="E7" s="24" t="n">
        <v>13799.62</v>
      </c>
      <c r="F7" s="21" t="n"/>
      <c r="G7" s="23" t="s"/>
      <c r="H7" s="25" t="n"/>
    </row>
    <row customHeight="true" hidden="true" ht="16.5" outlineLevel="0" r="8">
      <c r="A8" s="26" t="n">
        <v>2</v>
      </c>
      <c r="B8" s="27" t="s">
        <v>7</v>
      </c>
      <c r="C8" s="28" t="s"/>
      <c r="D8" s="29" t="s"/>
      <c r="E8" s="30" t="n">
        <f aca="false" ca="false" dt2D="false" dtr="false" t="normal">E35/E7</f>
        <v>30.234471876761827</v>
      </c>
      <c r="F8" s="31" t="n"/>
      <c r="G8" s="32" t="s"/>
      <c r="H8" s="33" t="n"/>
    </row>
    <row customHeight="true" hidden="true" ht="16.5" outlineLevel="0" r="9">
      <c r="A9" s="34" t="n"/>
      <c r="B9" s="35" t="s">
        <v>8</v>
      </c>
      <c r="C9" s="36" t="s"/>
      <c r="D9" s="37" t="s"/>
      <c r="E9" s="38" t="n">
        <f aca="false" ca="false" dt2D="false" dtr="false" t="normal">E7*E8</f>
        <v>417224.22280000005</v>
      </c>
      <c r="F9" s="39" t="n">
        <f aca="false" ca="false" dt2D="false" dtr="false" t="normal">E8</f>
        <v>30.234471876761827</v>
      </c>
      <c r="G9" s="40" t="s"/>
      <c r="H9" s="39" t="n">
        <f aca="false" ca="false" dt2D="false" dtr="false" t="normal">E9*12</f>
        <v>5006690.6736</v>
      </c>
    </row>
    <row customHeight="true" hidden="true" ht="16.5" outlineLevel="0" r="10">
      <c r="A10" s="41" t="n"/>
      <c r="B10" s="17" t="s">
        <v>9</v>
      </c>
      <c r="C10" s="14" t="s"/>
      <c r="D10" s="18" t="s"/>
      <c r="E10" s="42" t="n"/>
      <c r="F10" s="43" t="n"/>
      <c r="G10" s="44" t="s"/>
      <c r="H10" s="45" t="n"/>
    </row>
    <row customHeight="true" hidden="true" ht="16.5" outlineLevel="0" r="11">
      <c r="A11" s="46" t="n">
        <v>1</v>
      </c>
      <c r="B11" s="21" t="s">
        <v>10</v>
      </c>
      <c r="C11" s="22" t="s"/>
      <c r="D11" s="23" t="s"/>
      <c r="E11" s="47" t="n">
        <v>186716.4</v>
      </c>
      <c r="F11" s="48" t="n">
        <f aca="false" ca="false" dt2D="false" dtr="false" t="normal">E11/E9*F9</f>
        <v>13.530546493309236</v>
      </c>
      <c r="G11" s="49" t="s"/>
      <c r="H11" s="45" t="n">
        <f aca="false" ca="false" dt2D="false" dtr="false" t="normal">E11*12</f>
        <v>2240596.8</v>
      </c>
    </row>
    <row customHeight="true" hidden="true" ht="16.5" outlineLevel="0" r="12">
      <c r="A12" s="46" t="n">
        <v>2</v>
      </c>
      <c r="B12" s="21" t="s">
        <v>11</v>
      </c>
      <c r="C12" s="22" t="s"/>
      <c r="D12" s="23" t="s"/>
      <c r="E12" s="47" t="n">
        <v>22000</v>
      </c>
      <c r="F12" s="48" t="n">
        <f aca="false" ca="false" dt2D="false" dtr="false" t="normal">E12/E9*F9</f>
        <v>1.5942467981002375</v>
      </c>
      <c r="G12" s="49" t="s"/>
      <c r="H12" s="45" t="n">
        <f aca="false" ca="false" dt2D="false" dtr="false" t="normal">E12*12</f>
        <v>264000</v>
      </c>
    </row>
    <row customHeight="true" hidden="true" ht="16.5" outlineLevel="0" r="13">
      <c r="A13" s="46" t="n">
        <v>3</v>
      </c>
      <c r="B13" s="21" t="s">
        <v>12</v>
      </c>
      <c r="C13" s="22" t="s"/>
      <c r="D13" s="23" t="s"/>
      <c r="E13" s="47" t="n">
        <f aca="false" ca="false" dt2D="false" dtr="false" t="normal">(E12+E11)*30.2%</f>
        <v>63032.35279999999</v>
      </c>
      <c r="F13" s="48" t="n">
        <f aca="false" ca="false" dt2D="false" dtr="false" t="normal">E13/E9*F9</f>
        <v>4.56768757400566</v>
      </c>
      <c r="G13" s="49" t="s"/>
      <c r="H13" s="45" t="n">
        <f aca="false" ca="false" dt2D="false" dtr="false" t="normal">E13*12</f>
        <v>756388.2335999999</v>
      </c>
    </row>
    <row customHeight="true" hidden="true" ht="16.5" outlineLevel="0" r="14">
      <c r="A14" s="50" t="n">
        <v>4</v>
      </c>
      <c r="B14" s="51" t="s">
        <v>13</v>
      </c>
      <c r="C14" s="52" t="s"/>
      <c r="D14" s="53" t="s"/>
      <c r="E14" s="47" t="n">
        <f aca="false" ca="false" dt2D="false" dtr="false" t="normal">H14/12</f>
        <v>5000</v>
      </c>
      <c r="F14" s="48" t="n">
        <f aca="false" ca="false" dt2D="false" dtr="false" t="normal">E14/E12*F12</f>
        <v>0.362328817750054</v>
      </c>
      <c r="G14" s="49" t="s"/>
      <c r="H14" s="45" t="n">
        <v>60000</v>
      </c>
    </row>
    <row customHeight="true" hidden="true" ht="16.5" outlineLevel="0" r="15">
      <c r="A15" s="50" t="n">
        <v>5</v>
      </c>
      <c r="B15" s="51" t="s">
        <v>14</v>
      </c>
      <c r="C15" s="52" t="s"/>
      <c r="D15" s="53" t="s"/>
      <c r="E15" s="47" t="n">
        <f aca="false" ca="false" dt2D="false" dtr="false" t="normal">H15/12</f>
        <v>38500</v>
      </c>
      <c r="F15" s="48" t="n">
        <f aca="false" ca="false" dt2D="false" dtr="false" t="normal">E15/E9*F9</f>
        <v>2.789931896675416</v>
      </c>
      <c r="G15" s="49" t="s"/>
      <c r="H15" s="45" t="n">
        <v>462000</v>
      </c>
    </row>
    <row customHeight="true" hidden="true" ht="44.4500007629395" outlineLevel="0" r="16">
      <c r="A16" s="50" t="n">
        <v>6</v>
      </c>
      <c r="B16" s="51" t="s">
        <v>15</v>
      </c>
      <c r="C16" s="52" t="s"/>
      <c r="D16" s="53" t="s"/>
      <c r="E16" s="47" t="n">
        <f aca="false" ca="false" dt2D="false" dtr="false" t="normal">H16/12</f>
        <v>16551.083333333332</v>
      </c>
      <c r="F16" s="48" t="n">
        <f aca="false" ca="false" dt2D="false" dtr="false" t="normal">E16/E9*F9</f>
        <v>1.1993868913298578</v>
      </c>
      <c r="G16" s="49" t="s"/>
      <c r="H16" s="45" t="n">
        <v>198613</v>
      </c>
    </row>
    <row customHeight="true" hidden="true" ht="45.75" outlineLevel="0" r="17">
      <c r="A17" s="50" t="n">
        <v>7</v>
      </c>
      <c r="B17" s="51" t="s">
        <v>16</v>
      </c>
      <c r="C17" s="52" t="s"/>
      <c r="D17" s="53" t="s"/>
      <c r="E17" s="47" t="n">
        <f aca="false" ca="false" dt2D="false" dtr="false" t="normal">H17/12</f>
        <v>583.3333333333334</v>
      </c>
      <c r="F17" s="48" t="n">
        <f aca="false" ca="false" dt2D="false" dtr="false" t="normal">E17/E9*F9</f>
        <v>0.042271695404172964</v>
      </c>
      <c r="G17" s="49" t="s"/>
      <c r="H17" s="45" t="n">
        <v>7000</v>
      </c>
    </row>
    <row customHeight="true" hidden="true" ht="36.75" outlineLevel="0" r="18">
      <c r="A18" s="50" t="n">
        <v>8</v>
      </c>
      <c r="B18" s="51" t="s">
        <v>17</v>
      </c>
      <c r="C18" s="52" t="s"/>
      <c r="D18" s="53" t="s"/>
      <c r="E18" s="47" t="n">
        <f aca="false" ca="false" dt2D="false" dtr="false" t="normal">H18/12</f>
        <v>716.6666666666666</v>
      </c>
      <c r="F18" s="48" t="n">
        <f aca="false" ca="false" dt2D="false" dtr="false" t="normal">E18/E9*F9</f>
        <v>0.051933797210841064</v>
      </c>
      <c r="G18" s="49" t="s"/>
      <c r="H18" s="45" t="n">
        <v>8600</v>
      </c>
    </row>
    <row customHeight="true" hidden="true" ht="28.5" outlineLevel="0" r="19">
      <c r="A19" s="50" t="n">
        <v>9</v>
      </c>
      <c r="B19" s="51" t="s">
        <v>18</v>
      </c>
      <c r="C19" s="52" t="s"/>
      <c r="D19" s="53" t="s"/>
      <c r="E19" s="47" t="n">
        <f aca="false" ca="false" dt2D="false" dtr="false" t="normal">H19/12</f>
        <v>400</v>
      </c>
      <c r="F19" s="48" t="n">
        <f aca="false" ca="false" dt2D="false" dtr="false" t="normal">E19/E9*F9</f>
        <v>0.02898630542000432</v>
      </c>
      <c r="G19" s="49" t="s"/>
      <c r="H19" s="45" t="n">
        <v>4800</v>
      </c>
    </row>
    <row customHeight="true" hidden="true" ht="48.5999984741211" outlineLevel="0" r="20">
      <c r="A20" s="50" t="n">
        <v>10</v>
      </c>
      <c r="B20" s="54" t="s">
        <v>19</v>
      </c>
      <c r="C20" s="55" t="s"/>
      <c r="D20" s="56" t="s"/>
      <c r="E20" s="47" t="n">
        <f aca="false" ca="false" dt2D="false" dtr="false" t="normal">H20/12</f>
        <v>1666.6666666666667</v>
      </c>
      <c r="F20" s="48" t="n">
        <f aca="false" ca="false" dt2D="false" dtr="false" t="normal">E20/E9*F9</f>
        <v>0.12077627258335133</v>
      </c>
      <c r="G20" s="49" t="s"/>
      <c r="H20" s="45" t="n">
        <v>20000</v>
      </c>
    </row>
    <row customHeight="true" hidden="true" ht="21" outlineLevel="0" r="21">
      <c r="A21" s="50" t="n">
        <v>11</v>
      </c>
      <c r="B21" s="51" t="s">
        <v>20</v>
      </c>
      <c r="C21" s="52" t="s"/>
      <c r="D21" s="53" t="s"/>
      <c r="E21" s="47" t="n">
        <f aca="false" ca="false" dt2D="false" dtr="false" t="normal">H21/12</f>
        <v>4166.666666666667</v>
      </c>
      <c r="F21" s="48" t="n">
        <f aca="false" ca="false" dt2D="false" dtr="false" t="normal">E21/E19*F19</f>
        <v>0.3019406814583784</v>
      </c>
      <c r="G21" s="49" t="s"/>
      <c r="H21" s="45" t="n">
        <v>50000</v>
      </c>
    </row>
    <row customHeight="true" hidden="true" ht="21" outlineLevel="0" r="22">
      <c r="A22" s="50" t="n">
        <v>12</v>
      </c>
      <c r="B22" s="51" t="s">
        <v>21</v>
      </c>
      <c r="C22" s="52" t="s"/>
      <c r="D22" s="53" t="s"/>
      <c r="E22" s="47" t="n">
        <f aca="false" ca="false" dt2D="false" dtr="false" t="normal">H22/12</f>
        <v>5833.333333333333</v>
      </c>
      <c r="F22" s="48" t="n">
        <f aca="false" ca="false" dt2D="false" dtr="false" t="normal">E22/E9*F9</f>
        <v>0.4227169540417296</v>
      </c>
      <c r="G22" s="49" t="s"/>
      <c r="H22" s="45" t="n">
        <v>70000</v>
      </c>
    </row>
    <row customHeight="true" hidden="true" ht="24" outlineLevel="0" r="23">
      <c r="A23" s="50" t="n">
        <v>13</v>
      </c>
      <c r="B23" s="51" t="s">
        <v>22</v>
      </c>
      <c r="C23" s="52" t="s"/>
      <c r="D23" s="53" t="s"/>
      <c r="E23" s="47" t="n">
        <f aca="false" ca="false" dt2D="false" dtr="false" t="normal">H23/12</f>
        <v>9166.666666666666</v>
      </c>
      <c r="F23" s="48" t="n">
        <f aca="false" ca="false" dt2D="false" dtr="false" t="normal">E23/E9*F9</f>
        <v>0.6642694992084323</v>
      </c>
      <c r="G23" s="49" t="s"/>
      <c r="H23" s="45" t="n">
        <v>110000</v>
      </c>
    </row>
    <row customHeight="true" hidden="true" ht="46.5" outlineLevel="0" r="24">
      <c r="A24" s="50" t="n">
        <v>14</v>
      </c>
      <c r="B24" s="51" t="s">
        <v>23</v>
      </c>
      <c r="C24" s="52" t="s"/>
      <c r="D24" s="53" t="s"/>
      <c r="E24" s="47" t="n">
        <f aca="false" ca="false" dt2D="false" dtr="false" t="normal">H24/12</f>
        <v>2916.6666666666665</v>
      </c>
      <c r="F24" s="48" t="n">
        <f aca="false" ca="false" dt2D="false" dtr="false" t="normal">E24/E9*F9</f>
        <v>0.2113584770208648</v>
      </c>
      <c r="G24" s="49" t="s"/>
      <c r="H24" s="45" t="n">
        <v>35000</v>
      </c>
    </row>
    <row customHeight="true" hidden="true" ht="40.5" outlineLevel="0" r="25">
      <c r="A25" s="50" t="n">
        <v>15</v>
      </c>
      <c r="B25" s="57" t="s">
        <v>24</v>
      </c>
      <c r="C25" s="58" t="s"/>
      <c r="D25" s="59" t="s"/>
      <c r="E25" s="47" t="n">
        <f aca="false" ca="false" dt2D="false" dtr="false" t="normal">H25/12</f>
        <v>833.3333333333334</v>
      </c>
      <c r="F25" s="48" t="n">
        <f aca="false" ca="false" dt2D="false" dtr="false" t="normal">E25/E9*F9</f>
        <v>0.060388136291675665</v>
      </c>
      <c r="G25" s="49" t="s"/>
      <c r="H25" s="45" t="n">
        <v>10000</v>
      </c>
    </row>
    <row customHeight="true" hidden="true" ht="25.5" outlineLevel="0" r="26">
      <c r="A26" s="50" t="n">
        <v>16</v>
      </c>
      <c r="B26" s="60" t="s">
        <v>25</v>
      </c>
      <c r="C26" s="61" t="s"/>
      <c r="D26" s="62" t="s"/>
      <c r="E26" s="47" t="n">
        <f aca="false" ca="false" dt2D="false" dtr="false" t="normal">H26/12</f>
        <v>750</v>
      </c>
      <c r="F26" s="48" t="n">
        <f aca="false" ca="false" dt2D="false" dtr="false" t="normal">E26/E9*F9</f>
        <v>0.054349322662508096</v>
      </c>
      <c r="G26" s="49" t="s"/>
      <c r="H26" s="63" t="n">
        <v>9000</v>
      </c>
    </row>
    <row customHeight="true" hidden="true" ht="16.5" outlineLevel="0" r="27">
      <c r="A27" s="50" t="n">
        <v>17</v>
      </c>
      <c r="B27" s="51" t="s">
        <v>26</v>
      </c>
      <c r="C27" s="52" t="s"/>
      <c r="D27" s="53" t="s"/>
      <c r="E27" s="47" t="n">
        <f aca="false" ca="false" dt2D="false" dtr="false" t="normal">H27/12</f>
        <v>10000</v>
      </c>
      <c r="F27" s="48" t="n">
        <f aca="false" ca="false" dt2D="false" dtr="false" t="normal">E27/E9*F9</f>
        <v>0.724657635500108</v>
      </c>
      <c r="G27" s="49" t="s"/>
      <c r="H27" s="45" t="n">
        <v>120000</v>
      </c>
    </row>
    <row customHeight="true" hidden="true" ht="38.25" outlineLevel="0" r="28">
      <c r="A28" s="50" t="n">
        <v>18</v>
      </c>
      <c r="B28" s="51" t="s">
        <v>27</v>
      </c>
      <c r="C28" s="52" t="s"/>
      <c r="D28" s="53" t="s"/>
      <c r="E28" s="47" t="n">
        <f aca="false" ca="false" dt2D="false" dtr="false" t="normal">H28/12</f>
        <v>55</v>
      </c>
      <c r="F28" s="48" t="n">
        <v>0.01</v>
      </c>
      <c r="G28" s="49" t="s"/>
      <c r="H28" s="39" t="n">
        <v>660</v>
      </c>
    </row>
    <row customHeight="true" hidden="true" ht="38.25" outlineLevel="0" r="29">
      <c r="A29" s="50" t="n">
        <v>19</v>
      </c>
      <c r="B29" s="51" t="s">
        <v>28</v>
      </c>
      <c r="C29" s="52" t="s"/>
      <c r="D29" s="53" t="s"/>
      <c r="E29" s="47" t="n">
        <f aca="false" ca="false" dt2D="false" dtr="false" t="normal">H29/12</f>
        <v>583.3333333333334</v>
      </c>
      <c r="F29" s="48" t="n">
        <f aca="false" ca="false" dt2D="false" dtr="false" t="normal">E29/E9*F9</f>
        <v>0.042271695404172964</v>
      </c>
      <c r="G29" s="49" t="s"/>
      <c r="H29" s="39" t="n">
        <v>7000</v>
      </c>
    </row>
    <row customHeight="true" hidden="true" ht="31.5" outlineLevel="0" r="30">
      <c r="A30" s="50" t="n">
        <v>20</v>
      </c>
      <c r="B30" s="51" t="s">
        <v>29</v>
      </c>
      <c r="C30" s="52" t="s"/>
      <c r="D30" s="53" t="s"/>
      <c r="E30" s="47" t="n">
        <f aca="false" ca="false" dt2D="false" dtr="false" t="normal">H30/12</f>
        <v>18333.333333333332</v>
      </c>
      <c r="F30" s="48" t="n">
        <f aca="false" ca="false" dt2D="false" dtr="false" t="normal">E30/E9*F9</f>
        <v>1.3285389984168645</v>
      </c>
      <c r="G30" s="49" t="s"/>
      <c r="H30" s="39" t="n">
        <v>220000</v>
      </c>
    </row>
    <row customHeight="true" hidden="true" ht="36" outlineLevel="0" r="31">
      <c r="A31" s="50" t="n">
        <v>21</v>
      </c>
      <c r="B31" s="51" t="s">
        <v>30</v>
      </c>
      <c r="C31" s="52" t="s"/>
      <c r="D31" s="53" t="s"/>
      <c r="E31" s="47" t="n">
        <f aca="false" ca="false" dt2D="false" dtr="false" t="normal">H31/12</f>
        <v>19002.72</v>
      </c>
      <c r="F31" s="48" t="n">
        <f aca="false" ca="false" dt2D="false" dtr="false" t="normal">E31/E9*F9</f>
        <v>1.3770466143270614</v>
      </c>
      <c r="G31" s="49" t="s"/>
      <c r="H31" s="64" t="n">
        <v>228032.64</v>
      </c>
    </row>
    <row customHeight="true" hidden="true" ht="35.4500007629395" outlineLevel="0" r="32">
      <c r="A32" s="50" t="n">
        <v>22</v>
      </c>
      <c r="B32" s="65" t="s">
        <v>31</v>
      </c>
      <c r="C32" s="66" t="s"/>
      <c r="D32" s="67" t="s"/>
      <c r="E32" s="47" t="n">
        <f aca="false" ca="false" dt2D="false" dtr="false" t="normal">H32/12</f>
        <v>666.6666666666666</v>
      </c>
      <c r="F32" s="48" t="n">
        <f aca="false" ca="false" dt2D="false" dtr="false" t="normal">E32/E9*F9</f>
        <v>0.04831050903334053</v>
      </c>
      <c r="G32" s="49" t="s"/>
      <c r="H32" s="45" t="n">
        <v>8000</v>
      </c>
    </row>
    <row customHeight="true" hidden="true" ht="42" outlineLevel="0" r="33">
      <c r="A33" s="50" t="n">
        <v>23</v>
      </c>
      <c r="B33" s="68" t="s">
        <v>32</v>
      </c>
      <c r="C33" s="69" t="s"/>
      <c r="D33" s="70" t="s"/>
      <c r="E33" s="47" t="n">
        <f aca="false" ca="false" dt2D="false" dtr="false" t="normal">H33/12</f>
        <v>1416.6666666666667</v>
      </c>
      <c r="F33" s="48" t="n">
        <f aca="false" ca="false" dt2D="false" dtr="false" t="normal">E33/E9*F9</f>
        <v>0.10265983169584864</v>
      </c>
      <c r="G33" s="49" t="s"/>
      <c r="H33" s="45" t="n">
        <v>17000</v>
      </c>
    </row>
    <row customHeight="true" hidden="true" ht="36.5999984741211" outlineLevel="0" r="34">
      <c r="A34" s="50" t="n">
        <v>24</v>
      </c>
      <c r="B34" s="57" t="s">
        <v>33</v>
      </c>
      <c r="C34" s="58" t="s"/>
      <c r="D34" s="59" t="s"/>
      <c r="E34" s="47" t="n">
        <f aca="false" ca="false" dt2D="false" dtr="false" t="normal">H34/12</f>
        <v>8333.333333333334</v>
      </c>
      <c r="F34" s="48" t="n">
        <f aca="false" ca="false" dt2D="false" dtr="false" t="normal">E34/E9*F9</f>
        <v>0.6038813629167568</v>
      </c>
      <c r="G34" s="49" t="s"/>
      <c r="H34" s="45" t="n">
        <v>100000</v>
      </c>
    </row>
    <row customHeight="true" hidden="true" ht="16.5" outlineLevel="0" r="35">
      <c r="A35" s="71" t="n"/>
      <c r="B35" s="51" t="s">
        <v>34</v>
      </c>
      <c r="C35" s="52" t="s"/>
      <c r="D35" s="53" t="s"/>
      <c r="E35" s="72" t="n">
        <f aca="false" ca="false" dt2D="false" dtr="false" t="normal">SUM(E11:E34)</f>
        <v>417224.22280000005</v>
      </c>
      <c r="F35" s="73" t="n"/>
      <c r="G35" s="74" t="s"/>
      <c r="H35" s="45" t="n">
        <f aca="false" ca="false" dt2D="false" dtr="false" t="normal">SUM(H11:H34)</f>
        <v>5006690.673599999</v>
      </c>
    </row>
    <row customHeight="true" ht="16.1499996185303" outlineLevel="0" r="36"/>
    <row customHeight="true" ht="18.75" outlineLevel="0" r="39">
      <c r="A39" s="1" t="s">
        <v>0</v>
      </c>
      <c r="B39" s="1" t="s"/>
      <c r="C39" s="1" t="s"/>
      <c r="D39" s="1" t="s"/>
      <c r="E39" s="1" t="s"/>
      <c r="F39" s="1" t="s"/>
      <c r="G39" s="1" t="s"/>
      <c r="H39" s="1" t="s"/>
    </row>
    <row customHeight="true" ht="16.5" outlineLevel="0" r="40">
      <c r="C40" s="75" t="s">
        <v>35</v>
      </c>
      <c r="D40" s="76" t="s"/>
    </row>
    <row customHeight="true" ht="29.25" outlineLevel="0" r="41">
      <c r="A41" s="4" t="n"/>
      <c r="B41" s="4" t="n"/>
      <c r="C41" s="6" t="s"/>
      <c r="D41" s="77" t="s"/>
      <c r="E41" s="8" t="s">
        <v>2</v>
      </c>
      <c r="F41" s="9" t="s">
        <v>3</v>
      </c>
      <c r="G41" s="10" t="s"/>
      <c r="H41" s="11" t="s">
        <v>4</v>
      </c>
    </row>
    <row ht="15.75" outlineLevel="0" r="42">
      <c r="A42" s="12" t="n"/>
      <c r="B42" s="78" t="s">
        <v>5</v>
      </c>
      <c r="C42" s="79" t="s"/>
      <c r="D42" s="80" t="s"/>
      <c r="E42" s="16" t="n"/>
      <c r="F42" s="81" t="n"/>
      <c r="G42" s="82" t="s"/>
      <c r="H42" s="19" t="n"/>
    </row>
    <row customHeight="true" ht="16.5" outlineLevel="0" r="43">
      <c r="A43" s="20" t="n">
        <v>1</v>
      </c>
      <c r="B43" s="21" t="s">
        <v>6</v>
      </c>
      <c r="C43" s="22" t="s"/>
      <c r="D43" s="23" t="s"/>
      <c r="E43" s="83" t="n">
        <v>15084.3</v>
      </c>
      <c r="F43" s="21" t="n"/>
      <c r="G43" s="23" t="s"/>
      <c r="H43" s="25" t="n"/>
    </row>
    <row customHeight="true" ht="16.5" outlineLevel="0" r="44">
      <c r="A44" s="26" t="n">
        <v>2</v>
      </c>
      <c r="B44" s="84" t="s">
        <v>7</v>
      </c>
      <c r="C44" s="85" t="s"/>
      <c r="D44" s="86" t="s"/>
      <c r="E44" s="87" t="n">
        <v>32</v>
      </c>
      <c r="F44" s="31" t="n"/>
      <c r="G44" s="32" t="s"/>
      <c r="H44" s="33" t="n"/>
    </row>
    <row customHeight="true" ht="16.5" outlineLevel="0" r="45">
      <c r="A45" s="34" t="n"/>
      <c r="B45" s="34" t="s">
        <v>8</v>
      </c>
      <c r="C45" s="36" t="s"/>
      <c r="D45" s="88" t="s"/>
      <c r="E45" s="89" t="n">
        <v>482698</v>
      </c>
      <c r="F45" s="39" t="n">
        <f aca="false" ca="false" dt2D="false" dtr="false" t="normal">E44</f>
        <v>32</v>
      </c>
      <c r="G45" s="40" t="s"/>
      <c r="H45" s="39" t="n">
        <f aca="false" ca="false" dt2D="false" dtr="false" t="normal">E45*12</f>
        <v>5792376</v>
      </c>
    </row>
    <row customHeight="true" ht="16.5" outlineLevel="0" r="46">
      <c r="A46" s="41" t="n"/>
      <c r="B46" s="17" t="s">
        <v>9</v>
      </c>
      <c r="C46" s="14" t="s"/>
      <c r="D46" s="18" t="s"/>
      <c r="E46" s="42" t="n"/>
      <c r="F46" s="43" t="n"/>
      <c r="G46" s="44" t="s"/>
      <c r="H46" s="45" t="n"/>
    </row>
    <row customHeight="true" ht="16.5" outlineLevel="0" r="47">
      <c r="A47" s="46" t="n">
        <v>1</v>
      </c>
      <c r="B47" s="21" t="s">
        <v>10</v>
      </c>
      <c r="C47" s="22" t="s"/>
      <c r="D47" s="23" t="s"/>
      <c r="E47" s="47" t="n">
        <v>213929.9</v>
      </c>
      <c r="F47" s="48" t="n">
        <f aca="false" ca="false" dt2D="false" dtr="false" t="normal">E47/E45*F45</f>
        <v>14.182277117369452</v>
      </c>
      <c r="G47" s="49" t="s"/>
      <c r="H47" s="45" t="n">
        <f aca="false" ca="false" dt2D="false" dtr="false" t="normal">E47*12</f>
        <v>2567158.8</v>
      </c>
    </row>
    <row customHeight="true" ht="16.5" outlineLevel="0" r="48">
      <c r="A48" s="46" t="n">
        <v>2</v>
      </c>
      <c r="B48" s="21" t="s">
        <v>11</v>
      </c>
      <c r="C48" s="22" t="s"/>
      <c r="D48" s="23" t="s"/>
      <c r="E48" s="47" t="n">
        <v>25000</v>
      </c>
      <c r="F48" s="48" t="n">
        <f aca="false" ca="false" dt2D="false" dtr="false" t="normal">E48/E45*F45</f>
        <v>1.65735097307219</v>
      </c>
      <c r="G48" s="49" t="s"/>
      <c r="H48" s="45" t="n">
        <f aca="false" ca="false" dt2D="false" dtr="false" t="normal">E48*12</f>
        <v>300000</v>
      </c>
    </row>
    <row customHeight="true" ht="16.5" outlineLevel="0" r="49">
      <c r="A49" s="46" t="n">
        <v>3</v>
      </c>
      <c r="B49" s="21" t="s">
        <v>12</v>
      </c>
      <c r="C49" s="22" t="s"/>
      <c r="D49" s="23" t="s"/>
      <c r="E49" s="47" t="n">
        <f aca="false" ca="false" dt2D="false" dtr="false" t="normal">(E48+E47)*30.2%</f>
        <v>72156.82979999999</v>
      </c>
      <c r="F49" s="48" t="n">
        <f aca="false" ca="false" dt2D="false" dtr="false" t="normal">E49/E45*F45</f>
        <v>4.783567683313375</v>
      </c>
      <c r="G49" s="49" t="s"/>
      <c r="H49" s="45" t="n">
        <f aca="false" ca="false" dt2D="false" dtr="false" t="normal">E49*12</f>
        <v>865881.9575999998</v>
      </c>
    </row>
    <row customHeight="true" ht="16.5" outlineLevel="0" r="50">
      <c r="A50" s="50" t="n">
        <v>4</v>
      </c>
      <c r="B50" s="51" t="s">
        <v>13</v>
      </c>
      <c r="C50" s="52" t="s"/>
      <c r="D50" s="53" t="s"/>
      <c r="E50" s="47" t="n">
        <f aca="false" ca="false" dt2D="false" dtr="false" t="normal">H50/12</f>
        <v>6666.666666666667</v>
      </c>
      <c r="F50" s="48" t="n">
        <f aca="false" ca="false" dt2D="false" dtr="false" t="normal">E50/E48*F48</f>
        <v>0.44196025948591733</v>
      </c>
      <c r="G50" s="49" t="s"/>
      <c r="H50" s="45" t="n">
        <v>80000</v>
      </c>
    </row>
    <row customHeight="true" ht="16.5" outlineLevel="0" r="51">
      <c r="A51" s="50" t="n">
        <v>5</v>
      </c>
      <c r="B51" s="51" t="s">
        <v>14</v>
      </c>
      <c r="C51" s="52" t="s"/>
      <c r="D51" s="53" t="s"/>
      <c r="E51" s="90" t="n">
        <f aca="false" ca="false" dt2D="false" dtr="false" t="normal">H51/12</f>
        <v>38500</v>
      </c>
      <c r="F51" s="91" t="n">
        <f aca="false" ca="false" dt2D="false" dtr="false" t="normal">E51/E45*F45</f>
        <v>2.5523204985311727</v>
      </c>
      <c r="G51" s="92" t="s"/>
      <c r="H51" s="63" t="n">
        <v>462000</v>
      </c>
    </row>
    <row customHeight="true" ht="31.1499996185303" outlineLevel="0" r="52">
      <c r="A52" s="50" t="n">
        <v>6</v>
      </c>
      <c r="B52" s="51" t="s">
        <v>15</v>
      </c>
      <c r="C52" s="52" t="s"/>
      <c r="D52" s="53" t="s"/>
      <c r="E52" s="90" t="n">
        <f aca="false" ca="false" dt2D="false" dtr="false" t="normal">H52/12</f>
        <v>17500</v>
      </c>
      <c r="F52" s="91" t="n">
        <f aca="false" ca="false" dt2D="false" dtr="false" t="normal">E52/E45*F45</f>
        <v>1.160145681150533</v>
      </c>
      <c r="G52" s="92" t="s"/>
      <c r="H52" s="63" t="n">
        <v>210000</v>
      </c>
    </row>
    <row customHeight="true" ht="45.75" outlineLevel="0" r="53">
      <c r="A53" s="50" t="n">
        <v>7</v>
      </c>
      <c r="B53" s="51" t="s">
        <v>16</v>
      </c>
      <c r="C53" s="52" t="s"/>
      <c r="D53" s="53" t="s"/>
      <c r="E53" s="90" t="n">
        <f aca="false" ca="false" dt2D="false" dtr="false" t="normal">H53/12</f>
        <v>2107.0833333333335</v>
      </c>
      <c r="F53" s="91" t="n">
        <f aca="false" ca="false" dt2D="false" dtr="false" t="normal">E53/E45*F45</f>
        <v>0.13968706451376775</v>
      </c>
      <c r="G53" s="92" t="s"/>
      <c r="H53" s="63" t="n">
        <v>25285</v>
      </c>
    </row>
    <row customHeight="true" ht="36.75" outlineLevel="0" r="54">
      <c r="A54" s="50" t="n">
        <v>8</v>
      </c>
      <c r="B54" s="51" t="s">
        <v>17</v>
      </c>
      <c r="C54" s="52" t="s"/>
      <c r="D54" s="53" t="s"/>
      <c r="E54" s="90" t="n">
        <f aca="false" ca="false" dt2D="false" dtr="false" t="normal">H54/12</f>
        <v>716.6666666666666</v>
      </c>
      <c r="F54" s="91" t="n">
        <f aca="false" ca="false" dt2D="false" dtr="false" t="normal">E54/E45*F45</f>
        <v>0.047510727894736114</v>
      </c>
      <c r="G54" s="92" t="s"/>
      <c r="H54" s="63" t="n">
        <v>8600</v>
      </c>
    </row>
    <row customHeight="true" ht="28.5" outlineLevel="0" r="55">
      <c r="A55" s="50" t="n">
        <v>9</v>
      </c>
      <c r="B55" s="51" t="s">
        <v>18</v>
      </c>
      <c r="C55" s="52" t="s"/>
      <c r="D55" s="53" t="s"/>
      <c r="E55" s="90" t="n">
        <f aca="false" ca="false" dt2D="false" dtr="false" t="normal">H55/12</f>
        <v>500</v>
      </c>
      <c r="F55" s="91" t="n">
        <f aca="false" ca="false" dt2D="false" dtr="false" t="normal">E55/E45*F45</f>
        <v>0.0331470194614438</v>
      </c>
      <c r="G55" s="92" t="s"/>
      <c r="H55" s="63" t="n">
        <v>6000</v>
      </c>
    </row>
    <row customHeight="true" hidden="false" ht="74.949951171875" outlineLevel="0" r="56">
      <c r="A56" s="50" t="n">
        <v>10</v>
      </c>
      <c r="B56" s="54" t="s">
        <v>36</v>
      </c>
      <c r="C56" s="55" t="s"/>
      <c r="D56" s="56" t="s"/>
      <c r="E56" s="90" t="n">
        <f aca="false" ca="false" dt2D="false" dtr="false" t="normal">H56/12</f>
        <v>1666.6666666666667</v>
      </c>
      <c r="F56" s="91" t="n">
        <f aca="false" ca="false" dt2D="false" dtr="false" t="normal">E56/E45*F45</f>
        <v>0.11049006487147935</v>
      </c>
      <c r="G56" s="92" t="s"/>
      <c r="H56" s="63" t="n">
        <v>20000</v>
      </c>
    </row>
    <row customHeight="true" ht="21" outlineLevel="0" r="57">
      <c r="A57" s="50" t="n">
        <v>11</v>
      </c>
      <c r="B57" s="51" t="s">
        <v>20</v>
      </c>
      <c r="C57" s="52" t="s"/>
      <c r="D57" s="53" t="s"/>
      <c r="E57" s="90" t="n">
        <f aca="false" ca="false" dt2D="false" dtr="false" t="normal">H57/12</f>
        <v>9333.333333333334</v>
      </c>
      <c r="F57" s="91" t="n">
        <f aca="false" ca="false" dt2D="false" dtr="false" t="normal">E57/E45*F45</f>
        <v>0.6187443632802844</v>
      </c>
      <c r="G57" s="92" t="s"/>
      <c r="H57" s="63" t="n">
        <v>112000</v>
      </c>
    </row>
    <row customHeight="true" ht="21" outlineLevel="0" r="58">
      <c r="A58" s="50" t="n">
        <v>12</v>
      </c>
      <c r="B58" s="51" t="s">
        <v>37</v>
      </c>
      <c r="C58" s="52" t="s"/>
      <c r="D58" s="53" t="s"/>
      <c r="E58" s="90" t="n">
        <f aca="false" ca="false" dt2D="false" dtr="false" t="normal">H58/12</f>
        <v>5833.333333333333</v>
      </c>
      <c r="F58" s="48" t="n">
        <f aca="false" ca="false" dt2D="false" dtr="false" t="normal">E58/E45*F45</f>
        <v>0.38671522705017763</v>
      </c>
      <c r="G58" s="49" t="s"/>
      <c r="H58" s="45" t="n">
        <v>70000</v>
      </c>
    </row>
    <row customHeight="true" ht="24" outlineLevel="0" r="59">
      <c r="A59" s="50" t="n">
        <v>13</v>
      </c>
      <c r="B59" s="51" t="s">
        <v>22</v>
      </c>
      <c r="C59" s="52" t="s"/>
      <c r="D59" s="53" t="s"/>
      <c r="E59" s="90" t="n">
        <f aca="false" ca="false" dt2D="false" dtr="false" t="normal">H59/12</f>
        <v>11833.333333333334</v>
      </c>
      <c r="F59" s="48" t="n">
        <f aca="false" ca="false" dt2D="false" dtr="false" t="normal">E59/E45*F45</f>
        <v>0.7844794605875033</v>
      </c>
      <c r="G59" s="49" t="s"/>
      <c r="H59" s="63" t="n">
        <v>142000</v>
      </c>
    </row>
    <row customHeight="true" ht="46.5" outlineLevel="0" r="60">
      <c r="A60" s="50" t="n">
        <v>14</v>
      </c>
      <c r="B60" s="51" t="s">
        <v>38</v>
      </c>
      <c r="C60" s="52" t="s"/>
      <c r="D60" s="53" t="s"/>
      <c r="E60" s="90" t="n">
        <f aca="false" ca="false" dt2D="false" dtr="false" t="normal">H60/12</f>
        <v>2916.6666666666665</v>
      </c>
      <c r="F60" s="48" t="n">
        <f aca="false" ca="false" dt2D="false" dtr="false" t="normal">E60/E45*F45</f>
        <v>0.19335761352508882</v>
      </c>
      <c r="G60" s="49" t="s"/>
      <c r="H60" s="45" t="n">
        <v>35000</v>
      </c>
    </row>
    <row customHeight="true" ht="40.5" outlineLevel="0" r="61">
      <c r="A61" s="50" t="n">
        <v>15</v>
      </c>
      <c r="B61" s="57" t="s">
        <v>39</v>
      </c>
      <c r="C61" s="58" t="s"/>
      <c r="D61" s="59" t="s"/>
      <c r="E61" s="90" t="n">
        <f aca="false" ca="false" dt2D="false" dtr="false" t="normal">H61/12</f>
        <v>833.3333333333334</v>
      </c>
      <c r="F61" s="91" t="n">
        <f aca="false" ca="false" dt2D="false" dtr="false" t="normal">E61/E45*F45</f>
        <v>0.05524503243573967</v>
      </c>
      <c r="G61" s="92" t="s"/>
      <c r="H61" s="63" t="n">
        <v>10000</v>
      </c>
    </row>
    <row customHeight="true" ht="25.5" outlineLevel="0" r="62">
      <c r="A62" s="50" t="n">
        <v>16</v>
      </c>
      <c r="B62" s="60" t="s">
        <v>25</v>
      </c>
      <c r="C62" s="61" t="s"/>
      <c r="D62" s="62" t="s"/>
      <c r="E62" s="90" t="n">
        <f aca="false" ca="false" dt2D="false" dtr="false" t="normal">H62/12</f>
        <v>1250</v>
      </c>
      <c r="F62" s="91" t="n">
        <f aca="false" ca="false" dt2D="false" dtr="false" t="normal">E62/E45*F45</f>
        <v>0.0828675486536095</v>
      </c>
      <c r="G62" s="92" t="s"/>
      <c r="H62" s="63" t="n">
        <v>15000</v>
      </c>
    </row>
    <row customHeight="true" ht="16.5" outlineLevel="0" r="63">
      <c r="A63" s="50" t="n">
        <v>17</v>
      </c>
      <c r="B63" s="51" t="s">
        <v>26</v>
      </c>
      <c r="C63" s="52" t="s"/>
      <c r="D63" s="53" t="s"/>
      <c r="E63" s="90" t="n">
        <f aca="false" ca="false" dt2D="false" dtr="false" t="normal">H63/12</f>
        <v>10000</v>
      </c>
      <c r="F63" s="91" t="n">
        <f aca="false" ca="false" dt2D="false" dtr="false" t="normal">E63/E45*F45</f>
        <v>0.662940389228876</v>
      </c>
      <c r="G63" s="92" t="s"/>
      <c r="H63" s="63" t="n">
        <v>120000</v>
      </c>
    </row>
    <row customHeight="true" ht="38.25" outlineLevel="0" r="64">
      <c r="A64" s="50" t="n">
        <v>18</v>
      </c>
      <c r="B64" s="51" t="s">
        <v>40</v>
      </c>
      <c r="C64" s="52" t="s"/>
      <c r="D64" s="53" t="s"/>
      <c r="E64" s="90" t="n">
        <f aca="false" ca="false" dt2D="false" dtr="false" t="normal">H64/12</f>
        <v>55</v>
      </c>
      <c r="F64" s="91" t="n">
        <v>0.01</v>
      </c>
      <c r="G64" s="92" t="s"/>
      <c r="H64" s="93" t="n">
        <v>660</v>
      </c>
    </row>
    <row customHeight="true" ht="38.25" outlineLevel="0" r="65">
      <c r="A65" s="50" t="n">
        <v>19</v>
      </c>
      <c r="B65" s="51" t="s">
        <v>41</v>
      </c>
      <c r="C65" s="52" t="s"/>
      <c r="D65" s="53" t="s"/>
      <c r="E65" s="90" t="n">
        <f aca="false" ca="false" dt2D="false" dtr="false" t="normal">H65/12</f>
        <v>583.3333333333334</v>
      </c>
      <c r="F65" s="91" t="n">
        <f aca="false" ca="false" dt2D="false" dtr="false" t="normal">E65/E45*F45</f>
        <v>0.03867152270501777</v>
      </c>
      <c r="G65" s="92" t="s"/>
      <c r="H65" s="93" t="n">
        <v>7000</v>
      </c>
    </row>
    <row customHeight="true" ht="31.5" outlineLevel="0" r="66">
      <c r="A66" s="50" t="n">
        <v>20</v>
      </c>
      <c r="B66" s="51" t="s">
        <v>42</v>
      </c>
      <c r="C66" s="52" t="s"/>
      <c r="D66" s="53" t="s"/>
      <c r="E66" s="90" t="n">
        <f aca="false" ca="false" dt2D="false" dtr="false" t="normal">H66/12</f>
        <v>18333.333333333332</v>
      </c>
      <c r="F66" s="91" t="n">
        <f aca="false" ca="false" dt2D="false" dtr="false" t="normal">E66/E45*F45</f>
        <v>1.2153907135862727</v>
      </c>
      <c r="G66" s="92" t="s"/>
      <c r="H66" s="93" t="n">
        <v>220000</v>
      </c>
    </row>
    <row customHeight="true" ht="36" outlineLevel="0" r="67">
      <c r="A67" s="50" t="n">
        <v>21</v>
      </c>
      <c r="B67" s="51" t="s">
        <v>43</v>
      </c>
      <c r="C67" s="52" t="s"/>
      <c r="D67" s="53" t="s"/>
      <c r="E67" s="90" t="n">
        <f aca="false" ca="false" dt2D="false" dtr="false" t="normal">H67/12</f>
        <v>19002.72</v>
      </c>
      <c r="F67" s="91" t="n">
        <f aca="false" ca="false" dt2D="false" dtr="false" t="normal">E67/E45*F45</f>
        <v>1.2597670593207348</v>
      </c>
      <c r="G67" s="92" t="s"/>
      <c r="H67" s="94" t="n">
        <v>228032.64</v>
      </c>
    </row>
    <row customHeight="true" ht="35.4500007629395" outlineLevel="0" r="68">
      <c r="A68" s="50" t="n">
        <v>22</v>
      </c>
      <c r="B68" s="65" t="s">
        <v>44</v>
      </c>
      <c r="C68" s="66" t="s"/>
      <c r="D68" s="67" t="s"/>
      <c r="E68" s="90" t="n">
        <f aca="false" ca="false" dt2D="false" dtr="false" t="normal">H68/12</f>
        <v>666.6666666666666</v>
      </c>
      <c r="F68" s="91" t="n">
        <f aca="false" ca="false" dt2D="false" dtr="false" t="normal">E68/E45*F45</f>
        <v>0.04419602594859173</v>
      </c>
      <c r="G68" s="92" t="s"/>
      <c r="H68" s="63" t="n">
        <v>8000</v>
      </c>
    </row>
    <row customHeight="true" ht="42" outlineLevel="0" r="69">
      <c r="A69" s="50" t="n">
        <v>23</v>
      </c>
      <c r="B69" s="68" t="s">
        <v>32</v>
      </c>
      <c r="C69" s="69" t="s"/>
      <c r="D69" s="70" t="s"/>
      <c r="E69" s="90" t="n">
        <f aca="false" ca="false" dt2D="false" dtr="false" t="normal">H69/12</f>
        <v>1333.3333333333333</v>
      </c>
      <c r="F69" s="95" t="n">
        <f aca="false" ca="false" dt2D="false" dtr="false" t="normal">E69/E45*F45</f>
        <v>0.08839205189718347</v>
      </c>
      <c r="G69" s="96" t="s"/>
      <c r="H69" s="63" t="n">
        <v>16000</v>
      </c>
    </row>
    <row customHeight="true" ht="42" outlineLevel="0" r="70">
      <c r="A70" s="50" t="n">
        <v>24</v>
      </c>
      <c r="B70" s="68" t="s">
        <v>45</v>
      </c>
      <c r="C70" s="69" t="s"/>
      <c r="D70" s="70" t="s"/>
      <c r="E70" s="90" t="n">
        <v>13646.47</v>
      </c>
      <c r="F70" s="97" t="n">
        <f aca="false" ca="false" dt2D="false" dtr="false" t="normal">E70/E45*F45</f>
        <v>0.9046796133400179</v>
      </c>
      <c r="G70" s="98" t="s"/>
      <c r="H70" s="63" t="n">
        <v>163757.64</v>
      </c>
    </row>
    <row customHeight="true" ht="36.5999984741211" outlineLevel="0" r="71">
      <c r="A71" s="99" t="n">
        <v>25</v>
      </c>
      <c r="B71" s="57" t="s">
        <v>33</v>
      </c>
      <c r="C71" s="58" t="s"/>
      <c r="D71" s="59" t="s"/>
      <c r="E71" s="90" t="n">
        <f aca="false" ca="false" dt2D="false" dtr="false" t="normal">H71/12</f>
        <v>8333.333333333334</v>
      </c>
      <c r="F71" s="97" t="n">
        <v>0.56</v>
      </c>
      <c r="G71" s="98" t="s"/>
      <c r="H71" s="63" t="n">
        <v>100000</v>
      </c>
    </row>
    <row customHeight="true" ht="16.5" outlineLevel="0" r="72">
      <c r="A72" s="71" t="n"/>
      <c r="B72" s="51" t="s">
        <v>34</v>
      </c>
      <c r="C72" s="52" t="s"/>
      <c r="D72" s="53" t="s"/>
      <c r="E72" s="72" t="n">
        <f aca="false" ca="false" dt2D="false" dtr="false" t="normal">SUM(E47:E71)</f>
        <v>482698.00313333323</v>
      </c>
      <c r="F72" s="73" t="n">
        <v>32</v>
      </c>
      <c r="G72" s="74" t="s"/>
      <c r="H72" s="100" t="n">
        <f aca="false" ca="false" dt2D="false" dtr="false" t="normal">SUM(H47:H71)</f>
        <v>5792376.037599999</v>
      </c>
    </row>
    <row customHeight="true" ht="16.1499996185303" outlineLevel="0" r="73">
      <c r="E73" s="101" t="n"/>
    </row>
    <row outlineLevel="0" r="75">
      <c r="G75" s="102" t="n"/>
    </row>
    <row outlineLevel="0" r="76">
      <c r="D76" s="103" t="n"/>
      <c r="E76" s="103" t="n"/>
      <c r="F76" s="103" t="n"/>
      <c r="G76" s="104" t="n"/>
    </row>
    <row ht="15.75" outlineLevel="0" r="77">
      <c r="D77" s="103" t="n"/>
      <c r="E77" s="105" t="n"/>
      <c r="F77" s="103" t="n"/>
      <c r="G77" s="104" t="n"/>
      <c r="H77" s="101" t="n"/>
    </row>
    <row outlineLevel="0" r="78">
      <c r="D78" s="103" t="n"/>
      <c r="E78" s="103" t="n"/>
      <c r="F78" s="103" t="n"/>
      <c r="G78" s="104" t="n"/>
    </row>
    <row outlineLevel="0" r="79">
      <c r="D79" s="103" t="n"/>
      <c r="E79" s="103" t="n"/>
      <c r="F79" s="103" t="n"/>
      <c r="G79" s="104" t="n"/>
    </row>
  </sheetData>
  <mergeCells count="130"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A3:H3"/>
    <mergeCell ref="F5:G5"/>
    <mergeCell ref="F6:G6"/>
    <mergeCell ref="F7:G7"/>
    <mergeCell ref="C4:D4"/>
    <mergeCell ref="B5:D5"/>
    <mergeCell ref="B6:D6"/>
    <mergeCell ref="F8:G8"/>
    <mergeCell ref="F9:G9"/>
    <mergeCell ref="F10:G10"/>
    <mergeCell ref="F11:G11"/>
    <mergeCell ref="F12:G12"/>
    <mergeCell ref="F13:G13"/>
    <mergeCell ref="F14:G14"/>
    <mergeCell ref="F15:G15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B29:D29"/>
    <mergeCell ref="B30:D30"/>
    <mergeCell ref="F30:G30"/>
    <mergeCell ref="B31:D31"/>
    <mergeCell ref="F31:G31"/>
    <mergeCell ref="F32:G32"/>
    <mergeCell ref="B32:D32"/>
    <mergeCell ref="F33:G33"/>
    <mergeCell ref="B33:D33"/>
    <mergeCell ref="B34:D34"/>
    <mergeCell ref="F34:G34"/>
    <mergeCell ref="B35:D35"/>
    <mergeCell ref="B23:D23"/>
    <mergeCell ref="B22:D22"/>
    <mergeCell ref="B21:D21"/>
    <mergeCell ref="B20:D20"/>
    <mergeCell ref="B19:D19"/>
    <mergeCell ref="B18:D18"/>
    <mergeCell ref="B17:D17"/>
    <mergeCell ref="B16:D16"/>
    <mergeCell ref="B24:D24"/>
    <mergeCell ref="B25:D25"/>
    <mergeCell ref="B26:D26"/>
    <mergeCell ref="B27:D27"/>
    <mergeCell ref="B28:D28"/>
    <mergeCell ref="F41:G41"/>
    <mergeCell ref="F42:G42"/>
    <mergeCell ref="F43:G43"/>
    <mergeCell ref="F44:G44"/>
    <mergeCell ref="A39:H39"/>
    <mergeCell ref="C40:D40"/>
    <mergeCell ref="B41:D41"/>
    <mergeCell ref="F35:G35"/>
    <mergeCell ref="B42:D42"/>
    <mergeCell ref="B43:D43"/>
    <mergeCell ref="B44:D44"/>
    <mergeCell ref="B45:D45"/>
    <mergeCell ref="B46:D46"/>
    <mergeCell ref="B47:D47"/>
    <mergeCell ref="B48:D48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9:G69"/>
    <mergeCell ref="F64:G64"/>
    <mergeCell ref="F62:G62"/>
    <mergeCell ref="F63:G63"/>
    <mergeCell ref="F65:G65"/>
    <mergeCell ref="F66:G66"/>
    <mergeCell ref="F71:G71"/>
    <mergeCell ref="F72:G72"/>
    <mergeCell ref="F67:G67"/>
    <mergeCell ref="F68:G68"/>
    <mergeCell ref="F70:G70"/>
    <mergeCell ref="B71:D71"/>
    <mergeCell ref="B62:D62"/>
    <mergeCell ref="B63:D63"/>
    <mergeCell ref="B64:D64"/>
    <mergeCell ref="B65:D65"/>
    <mergeCell ref="B66:D66"/>
    <mergeCell ref="B70:D70"/>
    <mergeCell ref="B72:D72"/>
    <mergeCell ref="B67:D67"/>
    <mergeCell ref="B68:D68"/>
    <mergeCell ref="B69:D69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E1"/>
  <sheetViews>
    <sheetView showZeros="true" workbookViewId="0"/>
  </sheetViews>
  <sheetFormatPr baseColWidth="8" customHeight="false" defaultColWidth="9.01743714249899" defaultRowHeight="12.75" zeroHeight="false"/>
  <cols>
    <col customWidth="true" max="5" min="5" outlineLevel="0" width="8.73777567109493"/>
  </cols>
  <sheetData/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2023-10-30T13:39:46Z</dcterms:modified>
</cp:coreProperties>
</file>